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Nascfs05\aud\Vol2\WORDP\A-C Staff\SPECIAL ACCT\SPECIAL ACCOUNTING\SPEC ACCTG-2022\PROPERTY TAX\LRPMP Distribution\"/>
    </mc:Choice>
  </mc:AlternateContent>
  <xr:revisionPtr revIDLastSave="0" documentId="8_{6B9398EF-34E7-424C-992D-E28DB9E9511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RPMP Distribution" sheetId="5" r:id="rId1"/>
  </sheets>
  <definedNames>
    <definedName name="_xlnm.Print_Titles" localSheetId="0">'LRPMP Distribution'!$A:$B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5" l="1"/>
  <c r="D44" i="5"/>
  <c r="F42" i="5" s="1"/>
  <c r="G42" i="5" s="1"/>
  <c r="J43" i="5"/>
  <c r="J39" i="5"/>
  <c r="J36" i="5"/>
  <c r="J31" i="5"/>
  <c r="J27" i="5"/>
  <c r="J21" i="5"/>
  <c r="J14" i="5"/>
  <c r="J44" i="5" l="1"/>
  <c r="F26" i="5"/>
  <c r="G26" i="5" s="1"/>
  <c r="F17" i="5"/>
  <c r="G17" i="5" s="1"/>
  <c r="F35" i="5"/>
  <c r="G35" i="5" s="1"/>
  <c r="F41" i="5"/>
  <c r="G41" i="5" s="1"/>
  <c r="H43" i="5" s="1"/>
  <c r="F18" i="5"/>
  <c r="G18" i="5" s="1"/>
  <c r="F30" i="5"/>
  <c r="G30" i="5" s="1"/>
  <c r="H31" i="5" s="1"/>
  <c r="F20" i="5"/>
  <c r="G20" i="5" s="1"/>
  <c r="F34" i="5"/>
  <c r="G34" i="5" s="1"/>
  <c r="F13" i="5"/>
  <c r="F19" i="5"/>
  <c r="F25" i="5"/>
  <c r="G25" i="5" s="1"/>
  <c r="F38" i="5"/>
  <c r="G38" i="5" s="1"/>
  <c r="H39" i="5" s="1"/>
  <c r="F24" i="5"/>
  <c r="G24" i="5" s="1"/>
  <c r="G19" i="5"/>
  <c r="F44" i="5" l="1"/>
  <c r="H27" i="5"/>
  <c r="H21" i="5"/>
  <c r="H36" i="5"/>
  <c r="G13" i="5"/>
  <c r="G44" i="5" l="1"/>
  <c r="G45" i="5" s="1"/>
  <c r="H14" i="5"/>
  <c r="H44" i="5" s="1"/>
  <c r="J4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Esqueda, Esther</author>
  </authors>
  <commentList>
    <comment ref="G26" authorId="0" shapeId="0" xr:uid="{A602645A-9DA9-42A4-8379-4B38310BF2BF}">
      <text>
        <r>
          <rPr>
            <b/>
            <sz val="9"/>
            <color indexed="81"/>
            <rFont val="Tahoma"/>
            <family val="2"/>
          </rPr>
          <t>Esqueda, Esther:</t>
        </r>
        <r>
          <rPr>
            <sz val="9"/>
            <color indexed="81"/>
            <rFont val="Tahoma"/>
            <family val="2"/>
          </rPr>
          <t xml:space="preserve">
adjusted due to rounding</t>
        </r>
      </text>
    </comment>
    <comment ref="G34" authorId="0" shapeId="0" xr:uid="{D02355EA-CDD0-4390-B50A-5B35D7B87D59}">
      <text>
        <r>
          <rPr>
            <b/>
            <sz val="9"/>
            <color indexed="81"/>
            <rFont val="Tahoma"/>
            <family val="2"/>
          </rPr>
          <t>Esqueda, Esther:</t>
        </r>
        <r>
          <rPr>
            <sz val="9"/>
            <color indexed="81"/>
            <rFont val="Tahoma"/>
            <family val="2"/>
          </rPr>
          <t xml:space="preserve">
adjusted due to rounding</t>
        </r>
      </text>
    </comment>
  </commentList>
</comments>
</file>

<file path=xl/sharedStrings.xml><?xml version="1.0" encoding="utf-8"?>
<sst xmlns="http://schemas.openxmlformats.org/spreadsheetml/2006/main" count="42" uniqueCount="42">
  <si>
    <t>COUNTY OF VENTURA</t>
  </si>
  <si>
    <t>AUDITOR-CONTROLLER</t>
  </si>
  <si>
    <t xml:space="preserve"> = data input cell</t>
  </si>
  <si>
    <t>Prop 13 Maximum 1% Tax - County General Fund</t>
  </si>
  <si>
    <t>VTA Com College Gen</t>
  </si>
  <si>
    <t>VTA College Child Ctr</t>
  </si>
  <si>
    <t xml:space="preserve">County Office of Education </t>
  </si>
  <si>
    <t>ERAF</t>
  </si>
  <si>
    <t>ERAF 92-93 Shift</t>
  </si>
  <si>
    <t>ERAF 93-94 Shift</t>
  </si>
  <si>
    <t>Asset Transfer Remittance:</t>
  </si>
  <si>
    <t>SUB-TOTALS BY CATEGORY</t>
  </si>
  <si>
    <t>City of San Buenaventura</t>
  </si>
  <si>
    <t>Ventura County Library</t>
  </si>
  <si>
    <t>VCWPD Admin</t>
  </si>
  <si>
    <t>VCWPD Zn 1</t>
  </si>
  <si>
    <t>Residual Balance to Special Districts</t>
  </si>
  <si>
    <t>Ventura Port</t>
  </si>
  <si>
    <t>Casitas Muni Wtr</t>
  </si>
  <si>
    <t>Casitas Muni Wtr Bond</t>
  </si>
  <si>
    <t>Residual Balance to K-12 Schools</t>
  </si>
  <si>
    <t>Unified Sch Gen Vta</t>
  </si>
  <si>
    <t>Residual Balance to Community Colleges</t>
  </si>
  <si>
    <t>SUCCESSOR AGENCY: SAN BUENAVENTURA</t>
  </si>
  <si>
    <t>LONG RANGE PROPERTY MANAGEMENT PLAN DISTRIBUTION</t>
  </si>
  <si>
    <t>PROPERTY SITE #2 APN 073-0-021-020 and 073-0-021-030</t>
  </si>
  <si>
    <t xml:space="preserve">Prepared by:  Esther Esqueda   Date Prepared: 09/15/2021 Updated by: </t>
  </si>
  <si>
    <t xml:space="preserve"> = estimate for RPTTF report</t>
  </si>
  <si>
    <t>325 Report Contribution</t>
  </si>
  <si>
    <t>% Contribution</t>
  </si>
  <si>
    <t>Residual Balance to Cities</t>
  </si>
  <si>
    <t xml:space="preserve">   TOTAL RESIDUAL DISTRIBUTION TO CITY</t>
  </si>
  <si>
    <t>Residual Balance to Counties</t>
  </si>
  <si>
    <t xml:space="preserve">   TOTAL RESIDUAL DISTRIBUTION TO COUNTY</t>
  </si>
  <si>
    <t xml:space="preserve">   TOTAL RESIDUAL DISTRIBUTION TO SPECIAL DISTRICTS</t>
  </si>
  <si>
    <t xml:space="preserve">   TOTAL RESIDUAL DISTRIBUTION TO K - 12 SCHOOLS</t>
  </si>
  <si>
    <t xml:space="preserve">   TOTAL RESIDUAL DISTRIBUTION TO COLLEGES</t>
  </si>
  <si>
    <t xml:space="preserve">   TOTAL RESIDUAL DISTRIBUTION TO ERAF</t>
  </si>
  <si>
    <t>must total to zero</t>
  </si>
  <si>
    <t>FINAL DISTRIBUTION</t>
  </si>
  <si>
    <t>MANUAL ROUNDING FINAL DISTRIBUTION</t>
  </si>
  <si>
    <t>FISCAL YEAR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</si>
</sst>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_);[Red]\(#,##0.0000\)"/>
    <numFmt numFmtId="166" formatCode="#,##0.0000000000_);[Red]\(#,##0.00000000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u/>
      <sz val="12"/>
      <name val="Arial Narrow"/>
      <family val="2"/>
    </font>
    <font>
      <u val="double"/>
      <sz val="12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 val="double"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/>
    <xf numFmtId="39" fontId="2" fillId="0" borderId="0" xfId="0" applyNumberFormat="1" applyFont="1" applyFill="1"/>
    <xf numFmtId="40" fontId="2" fillId="0" borderId="0" xfId="0" applyNumberFormat="1" applyFont="1" applyFill="1" applyAlignment="1"/>
    <xf numFmtId="0" fontId="3" fillId="0" borderId="0" xfId="0" applyFont="1"/>
    <xf numFmtId="40" fontId="3" fillId="0" borderId="1" xfId="0" applyNumberFormat="1" applyFont="1" applyFill="1" applyBorder="1"/>
    <xf numFmtId="0" fontId="3" fillId="0" borderId="0" xfId="0" applyFont="1" applyFill="1"/>
    <xf numFmtId="0" fontId="4" fillId="0" borderId="0" xfId="0" applyFont="1" applyFill="1"/>
    <xf numFmtId="39" fontId="2" fillId="0" borderId="0" xfId="1" applyNumberFormat="1" applyFont="1" applyFill="1"/>
    <xf numFmtId="164" fontId="2" fillId="0" borderId="0" xfId="1" applyNumberFormat="1" applyFont="1" applyFill="1"/>
    <xf numFmtId="0" fontId="2" fillId="0" borderId="0" xfId="0" applyFont="1"/>
    <xf numFmtId="0" fontId="2" fillId="0" borderId="0" xfId="0" applyFont="1" applyAlignment="1">
      <alignment horizontal="left" vertical="top"/>
    </xf>
    <xf numFmtId="40" fontId="2" fillId="0" borderId="0" xfId="0" applyNumberFormat="1" applyFont="1"/>
    <xf numFmtId="40" fontId="2" fillId="0" borderId="5" xfId="0" applyNumberFormat="1" applyFont="1" applyFill="1" applyBorder="1" applyAlignment="1" applyProtection="1">
      <protection locked="0"/>
    </xf>
    <xf numFmtId="40" fontId="2" fillId="0" borderId="7" xfId="0" applyNumberFormat="1" applyFont="1" applyFill="1" applyBorder="1" applyAlignment="1" applyProtection="1">
      <protection locked="0"/>
    </xf>
    <xf numFmtId="40" fontId="2" fillId="0" borderId="8" xfId="0" applyNumberFormat="1" applyFont="1" applyFill="1" applyBorder="1" applyAlignment="1" applyProtection="1">
      <protection locked="0"/>
    </xf>
    <xf numFmtId="0" fontId="2" fillId="0" borderId="0" xfId="0" applyFont="1" applyFill="1" applyAlignment="1">
      <alignment horizontal="left" vertical="top"/>
    </xf>
    <xf numFmtId="40" fontId="6" fillId="0" borderId="0" xfId="0" applyNumberFormat="1" applyFont="1"/>
    <xf numFmtId="0" fontId="2" fillId="0" borderId="0" xfId="0" applyFont="1" applyAlignment="1">
      <alignment horizontal="right"/>
    </xf>
    <xf numFmtId="40" fontId="2" fillId="0" borderId="0" xfId="0" applyNumberFormat="1" applyFont="1" applyAlignment="1"/>
    <xf numFmtId="0" fontId="4" fillId="0" borderId="0" xfId="0" applyFont="1"/>
    <xf numFmtId="40" fontId="3" fillId="0" borderId="0" xfId="0" applyNumberFormat="1" applyFont="1" applyFill="1"/>
    <xf numFmtId="0" fontId="3" fillId="0" borderId="0" xfId="0" applyNumberFormat="1" applyFont="1"/>
    <xf numFmtId="40" fontId="2" fillId="0" borderId="0" xfId="0" applyNumberFormat="1" applyFont="1" applyFill="1"/>
    <xf numFmtId="165" fontId="2" fillId="0" borderId="0" xfId="0" applyNumberFormat="1" applyFont="1" applyFill="1"/>
    <xf numFmtId="40" fontId="2" fillId="2" borderId="2" xfId="0" applyNumberFormat="1" applyFont="1" applyFill="1" applyBorder="1" applyAlignment="1" applyProtection="1">
      <alignment horizontal="right"/>
      <protection locked="0"/>
    </xf>
    <xf numFmtId="39" fontId="2" fillId="0" borderId="0" xfId="0" applyNumberFormat="1" applyFont="1" applyProtection="1">
      <protection locked="0"/>
    </xf>
    <xf numFmtId="39" fontId="2" fillId="3" borderId="3" xfId="1" applyNumberFormat="1" applyFont="1" applyFill="1" applyBorder="1"/>
    <xf numFmtId="40" fontId="2" fillId="0" borderId="4" xfId="0" applyNumberFormat="1" applyFont="1" applyFill="1" applyBorder="1" applyAlignment="1">
      <alignment horizontal="center" wrapText="1"/>
    </xf>
    <xf numFmtId="40" fontId="2" fillId="0" borderId="6" xfId="0" applyNumberFormat="1" applyFont="1" applyFill="1" applyBorder="1" applyAlignment="1" applyProtection="1">
      <protection locked="0"/>
    </xf>
    <xf numFmtId="40" fontId="3" fillId="0" borderId="0" xfId="0" applyNumberFormat="1" applyFont="1"/>
    <xf numFmtId="40" fontId="7" fillId="0" borderId="0" xfId="0" applyNumberFormat="1" applyFont="1" applyFill="1"/>
    <xf numFmtId="40" fontId="7" fillId="0" borderId="0" xfId="0" applyNumberFormat="1" applyFont="1"/>
    <xf numFmtId="40" fontId="3" fillId="0" borderId="0" xfId="0" applyNumberFormat="1" applyFont="1" applyAlignment="1">
      <alignment horizontal="center"/>
    </xf>
    <xf numFmtId="39" fontId="4" fillId="0" borderId="0" xfId="1" applyNumberFormat="1" applyFont="1" applyFill="1" applyAlignment="1"/>
    <xf numFmtId="39" fontId="5" fillId="0" borderId="0" xfId="1" applyNumberFormat="1" applyFont="1" applyFill="1"/>
    <xf numFmtId="39" fontId="6" fillId="0" borderId="0" xfId="1" applyNumberFormat="1" applyFont="1" applyFill="1"/>
    <xf numFmtId="39" fontId="5" fillId="0" borderId="0" xfId="1" applyNumberFormat="1" applyFont="1" applyAlignment="1">
      <alignment horizontal="center" wrapText="1"/>
    </xf>
    <xf numFmtId="165" fontId="4" fillId="0" borderId="4" xfId="0" applyNumberFormat="1" applyFont="1" applyFill="1" applyBorder="1" applyAlignment="1">
      <alignment horizontal="center" wrapText="1"/>
    </xf>
    <xf numFmtId="40" fontId="4" fillId="0" borderId="4" xfId="0" applyNumberFormat="1" applyFont="1" applyFill="1" applyBorder="1" applyAlignment="1">
      <alignment horizontal="center" wrapText="1"/>
    </xf>
    <xf numFmtId="39" fontId="2" fillId="0" borderId="0" xfId="1" applyNumberFormat="1" applyFont="1" applyFill="1" applyBorder="1"/>
    <xf numFmtId="40" fontId="2" fillId="0" borderId="5" xfId="1" applyNumberFormat="1" applyFont="1" applyFill="1" applyBorder="1" applyProtection="1">
      <protection locked="0"/>
    </xf>
    <xf numFmtId="40" fontId="2" fillId="0" borderId="6" xfId="1" applyNumberFormat="1" applyFont="1" applyFill="1" applyBorder="1" applyProtection="1">
      <protection locked="0"/>
    </xf>
    <xf numFmtId="166" fontId="2" fillId="0" borderId="0" xfId="0" applyNumberFormat="1" applyFont="1"/>
    <xf numFmtId="40" fontId="2" fillId="0" borderId="7" xfId="0" applyNumberFormat="1" applyFont="1" applyFill="1" applyBorder="1" applyProtection="1">
      <protection locked="0"/>
    </xf>
    <xf numFmtId="39" fontId="2" fillId="0" borderId="6" xfId="0" applyNumberFormat="1" applyFont="1" applyFill="1" applyBorder="1" applyProtection="1">
      <protection locked="0"/>
    </xf>
    <xf numFmtId="40" fontId="2" fillId="0" borderId="7" xfId="1" applyNumberFormat="1" applyFont="1" applyFill="1" applyBorder="1" applyProtection="1">
      <protection locked="0"/>
    </xf>
    <xf numFmtId="39" fontId="2" fillId="0" borderId="6" xfId="1" applyNumberFormat="1" applyFont="1" applyFill="1" applyBorder="1" applyProtection="1">
      <protection locked="0"/>
    </xf>
    <xf numFmtId="165" fontId="2" fillId="0" borderId="0" xfId="0" applyNumberFormat="1" applyFont="1"/>
    <xf numFmtId="165" fontId="3" fillId="0" borderId="0" xfId="0" applyNumberFormat="1" applyFont="1"/>
    <xf numFmtId="40" fontId="2" fillId="0" borderId="8" xfId="1" applyNumberFormat="1" applyFont="1" applyFill="1" applyBorder="1" applyProtection="1">
      <protection locked="0"/>
    </xf>
    <xf numFmtId="40" fontId="2" fillId="0" borderId="0" xfId="1" applyNumberFormat="1" applyFont="1" applyFill="1" applyBorder="1"/>
    <xf numFmtId="40" fontId="10" fillId="0" borderId="0" xfId="1" applyNumberFormat="1" applyFont="1" applyFill="1"/>
    <xf numFmtId="39" fontId="10" fillId="0" borderId="0" xfId="1" applyNumberFormat="1" applyFont="1" applyFill="1"/>
    <xf numFmtId="166" fontId="10" fillId="0" borderId="0" xfId="1" applyNumberFormat="1" applyFont="1" applyFill="1"/>
    <xf numFmtId="40" fontId="10" fillId="0" borderId="0" xfId="0" applyNumberFormat="1" applyFont="1"/>
    <xf numFmtId="40" fontId="10" fillId="0" borderId="0" xfId="0" applyNumberFormat="1" applyFont="1" applyFill="1"/>
    <xf numFmtId="40" fontId="10" fillId="0" borderId="0" xfId="0" applyNumberFormat="1" applyFont="1" applyFill="1" applyAlignment="1"/>
    <xf numFmtId="39" fontId="2" fillId="0" borderId="0" xfId="1" applyNumberFormat="1" applyFont="1" applyFill="1" applyAlignment="1">
      <alignment horizontal="center"/>
    </xf>
    <xf numFmtId="39" fontId="2" fillId="0" borderId="0" xfId="0" applyNumberFormat="1" applyFont="1"/>
    <xf numFmtId="39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A6F1-BF80-480F-BEFA-CB5252DD34BA}">
  <dimension ref="A1:K63"/>
  <sheetViews>
    <sheetView tabSelected="1" topLeftCell="A19" zoomScaleNormal="100" zoomScaleSheetLayoutView="100" workbookViewId="0"/>
  </sheetViews>
  <sheetFormatPr defaultColWidth="9.140625" defaultRowHeight="15.75" x14ac:dyDescent="0.25"/>
  <cols>
    <col min="1" max="1" width="6.28515625" style="4" customWidth="1"/>
    <col min="2" max="2" width="60.5703125" style="4" customWidth="1"/>
    <col min="3" max="3" width="4.140625" style="4" customWidth="1"/>
    <col min="4" max="4" width="21.7109375" style="4" customWidth="1"/>
    <col min="5" max="5" width="3.5703125" style="4" customWidth="1"/>
    <col min="6" max="6" width="16.85546875" style="4" bestFit="1" customWidth="1"/>
    <col min="7" max="7" width="15.85546875" style="4" customWidth="1"/>
    <col min="8" max="8" width="16" style="4" customWidth="1"/>
    <col min="9" max="9" width="15.42578125" style="4" bestFit="1" customWidth="1"/>
    <col min="10" max="10" width="13" style="4" customWidth="1"/>
    <col min="11" max="11" width="15.28515625" style="4" customWidth="1"/>
    <col min="12" max="16384" width="9.140625" style="4"/>
  </cols>
  <sheetData>
    <row r="1" spans="1:11" ht="16.5" thickBot="1" x14ac:dyDescent="0.3">
      <c r="A1" s="7" t="s">
        <v>0</v>
      </c>
      <c r="B1" s="1"/>
      <c r="C1" s="1"/>
      <c r="D1" s="2"/>
      <c r="E1" s="2"/>
      <c r="F1" s="1"/>
      <c r="G1" s="1"/>
      <c r="H1" s="24"/>
      <c r="I1" s="24"/>
      <c r="J1" s="3"/>
      <c r="K1" s="1"/>
    </row>
    <row r="2" spans="1:11" ht="17.25" thickTop="1" thickBot="1" x14ac:dyDescent="0.3">
      <c r="A2" s="7" t="s">
        <v>1</v>
      </c>
      <c r="B2" s="1"/>
      <c r="C2" s="1"/>
      <c r="F2" s="5"/>
      <c r="G2" s="6" t="s">
        <v>2</v>
      </c>
      <c r="H2" s="1"/>
      <c r="I2" s="24"/>
      <c r="J2" s="3"/>
      <c r="K2" s="1"/>
    </row>
    <row r="3" spans="1:11" ht="16.5" thickTop="1" x14ac:dyDescent="0.25">
      <c r="A3" s="7" t="s">
        <v>23</v>
      </c>
      <c r="B3" s="1"/>
      <c r="C3" s="1"/>
      <c r="F3" s="25"/>
      <c r="G3" s="26" t="s">
        <v>27</v>
      </c>
      <c r="H3" s="1"/>
      <c r="I3" s="24"/>
      <c r="J3" s="3"/>
      <c r="K3" s="1"/>
    </row>
    <row r="4" spans="1:11" x14ac:dyDescent="0.25">
      <c r="A4" s="7" t="s">
        <v>24</v>
      </c>
      <c r="B4" s="1"/>
      <c r="C4" s="1"/>
      <c r="D4" s="2"/>
      <c r="E4" s="2"/>
      <c r="F4" s="1"/>
      <c r="G4" s="1"/>
      <c r="H4" s="24"/>
      <c r="I4" s="24"/>
      <c r="J4" s="3"/>
      <c r="K4" s="1"/>
    </row>
    <row r="5" spans="1:11" x14ac:dyDescent="0.25">
      <c r="A5" s="7" t="s">
        <v>25</v>
      </c>
      <c r="B5" s="1"/>
      <c r="C5" s="1"/>
      <c r="D5" s="2"/>
      <c r="E5" s="2"/>
      <c r="F5" s="1"/>
      <c r="G5" s="1"/>
      <c r="H5" s="24"/>
      <c r="I5" s="24"/>
      <c r="J5" s="3"/>
      <c r="K5" s="1"/>
    </row>
    <row r="6" spans="1:11" x14ac:dyDescent="0.25">
      <c r="A6" s="7" t="s">
        <v>41</v>
      </c>
      <c r="B6" s="1"/>
      <c r="C6" s="1"/>
      <c r="D6" s="2"/>
      <c r="E6" s="2"/>
      <c r="F6" s="1"/>
      <c r="G6" s="1"/>
      <c r="H6" s="24"/>
      <c r="I6" s="24"/>
      <c r="J6" s="3"/>
      <c r="K6" s="1"/>
    </row>
    <row r="7" spans="1:11" x14ac:dyDescent="0.25">
      <c r="A7" s="7" t="s">
        <v>26</v>
      </c>
      <c r="B7" s="1"/>
      <c r="C7" s="9"/>
      <c r="D7" s="8"/>
      <c r="E7" s="8"/>
      <c r="F7" s="1"/>
      <c r="G7" s="1"/>
      <c r="H7" s="24"/>
      <c r="I7" s="24"/>
      <c r="J7" s="3"/>
      <c r="K7" s="1"/>
    </row>
    <row r="8" spans="1:11" x14ac:dyDescent="0.25">
      <c r="A8" s="7"/>
      <c r="B8" s="1"/>
      <c r="C8" s="9"/>
      <c r="E8" s="8"/>
      <c r="F8" s="1"/>
      <c r="G8" s="1"/>
      <c r="H8" s="24"/>
      <c r="I8" s="24"/>
      <c r="J8" s="3"/>
      <c r="K8" s="1"/>
    </row>
    <row r="9" spans="1:11" x14ac:dyDescent="0.25">
      <c r="A9" s="7" t="s">
        <v>10</v>
      </c>
      <c r="B9" s="1"/>
      <c r="C9" s="9"/>
      <c r="D9" s="27">
        <v>347868.06</v>
      </c>
      <c r="E9" s="34"/>
      <c r="F9" s="1"/>
      <c r="G9" s="1"/>
      <c r="H9" s="24"/>
      <c r="I9" s="24"/>
      <c r="J9" s="3"/>
      <c r="K9" s="1"/>
    </row>
    <row r="10" spans="1:11" x14ac:dyDescent="0.25">
      <c r="A10" s="7"/>
      <c r="B10" s="1"/>
      <c r="C10" s="9"/>
      <c r="D10" s="8"/>
      <c r="E10" s="8"/>
      <c r="F10" s="1"/>
      <c r="G10" s="1"/>
      <c r="H10" s="24"/>
      <c r="I10" s="24"/>
      <c r="J10" s="3"/>
      <c r="K10" s="1"/>
    </row>
    <row r="11" spans="1:11" ht="63" x14ac:dyDescent="0.25">
      <c r="A11" s="7"/>
      <c r="B11" s="1"/>
      <c r="C11" s="9"/>
      <c r="D11" s="35" t="s">
        <v>28</v>
      </c>
      <c r="E11" s="36"/>
      <c r="F11" s="37" t="s">
        <v>29</v>
      </c>
      <c r="G11" s="38" t="s">
        <v>39</v>
      </c>
      <c r="H11" s="38" t="s">
        <v>11</v>
      </c>
      <c r="I11" s="39" t="s">
        <v>40</v>
      </c>
      <c r="J11" s="28"/>
      <c r="K11" s="1"/>
    </row>
    <row r="12" spans="1:11" ht="16.5" thickBot="1" x14ac:dyDescent="0.3">
      <c r="A12" s="10"/>
      <c r="B12" s="11" t="s">
        <v>30</v>
      </c>
      <c r="C12" s="9"/>
      <c r="D12" s="8"/>
      <c r="E12" s="40"/>
      <c r="F12" s="10"/>
      <c r="G12" s="10"/>
      <c r="H12" s="24"/>
      <c r="I12" s="24"/>
      <c r="J12" s="3"/>
      <c r="K12" s="10"/>
    </row>
    <row r="13" spans="1:11" ht="16.5" thickTop="1" x14ac:dyDescent="0.25">
      <c r="A13" s="6">
        <v>8080</v>
      </c>
      <c r="B13" s="6" t="s">
        <v>12</v>
      </c>
      <c r="C13" s="9"/>
      <c r="D13" s="41">
        <v>1020935.64</v>
      </c>
      <c r="E13" s="42"/>
      <c r="F13" s="43">
        <f>+D13/$D$44</f>
        <v>0.18099606973016555</v>
      </c>
      <c r="G13" s="12">
        <f>+$D$9*F13</f>
        <v>62962.751644657415</v>
      </c>
      <c r="H13" s="23"/>
      <c r="I13" s="13">
        <v>62962.75</v>
      </c>
      <c r="J13" s="29"/>
      <c r="K13" s="12"/>
    </row>
    <row r="14" spans="1:11" x14ac:dyDescent="0.25">
      <c r="A14" s="10"/>
      <c r="B14" s="11" t="s">
        <v>31</v>
      </c>
      <c r="C14" s="9"/>
      <c r="D14" s="44"/>
      <c r="E14" s="45"/>
      <c r="F14" s="12"/>
      <c r="G14" s="12"/>
      <c r="H14" s="23">
        <f>SUM(G13:G14)</f>
        <v>62962.751644657415</v>
      </c>
      <c r="I14" s="14"/>
      <c r="J14" s="29">
        <f>SUM(I13:I14)</f>
        <v>62962.75</v>
      </c>
      <c r="K14" s="12"/>
    </row>
    <row r="15" spans="1:11" x14ac:dyDescent="0.25">
      <c r="A15" s="10"/>
      <c r="B15" s="11"/>
      <c r="C15" s="9"/>
      <c r="D15" s="46"/>
      <c r="E15" s="47"/>
      <c r="F15" s="12"/>
      <c r="G15" s="48"/>
      <c r="H15" s="24"/>
      <c r="I15" s="14"/>
      <c r="J15" s="29"/>
      <c r="K15" s="12"/>
    </row>
    <row r="16" spans="1:11" x14ac:dyDescent="0.25">
      <c r="A16" s="10"/>
      <c r="B16" s="11" t="s">
        <v>32</v>
      </c>
      <c r="C16" s="9"/>
      <c r="D16" s="46"/>
      <c r="E16" s="47"/>
      <c r="F16" s="12"/>
      <c r="G16" s="48"/>
      <c r="H16" s="24"/>
      <c r="I16" s="14"/>
      <c r="J16" s="29"/>
      <c r="K16" s="12"/>
    </row>
    <row r="17" spans="1:11" x14ac:dyDescent="0.25">
      <c r="A17" s="1">
        <v>4001</v>
      </c>
      <c r="B17" s="6" t="s">
        <v>3</v>
      </c>
      <c r="C17" s="9"/>
      <c r="D17" s="46">
        <v>1422005.1</v>
      </c>
      <c r="E17" s="42"/>
      <c r="F17" s="43">
        <f t="shared" ref="F17:F20" si="0">+D17/$D$44</f>
        <v>0.25209947047813031</v>
      </c>
      <c r="G17" s="12">
        <f>+$D$9*F17</f>
        <v>87697.353722254455</v>
      </c>
      <c r="H17" s="23"/>
      <c r="I17" s="14">
        <v>87697.35</v>
      </c>
      <c r="J17" s="29"/>
      <c r="K17" s="12"/>
    </row>
    <row r="18" spans="1:11" x14ac:dyDescent="0.25">
      <c r="A18" s="1">
        <v>4401</v>
      </c>
      <c r="B18" s="6" t="s">
        <v>13</v>
      </c>
      <c r="C18" s="9"/>
      <c r="D18" s="46">
        <v>94521.24</v>
      </c>
      <c r="E18" s="42"/>
      <c r="F18" s="43">
        <f t="shared" si="0"/>
        <v>1.6757151259820566E-2</v>
      </c>
      <c r="G18" s="12">
        <f>+$D$9*F18</f>
        <v>5829.2776998803365</v>
      </c>
      <c r="H18" s="23"/>
      <c r="I18" s="14">
        <v>5829.28</v>
      </c>
      <c r="J18" s="29"/>
      <c r="K18" s="12"/>
    </row>
    <row r="19" spans="1:11" x14ac:dyDescent="0.25">
      <c r="A19" s="4">
        <v>6100</v>
      </c>
      <c r="B19" s="6" t="s">
        <v>14</v>
      </c>
      <c r="C19" s="9"/>
      <c r="D19" s="46">
        <v>14549.97</v>
      </c>
      <c r="E19" s="42"/>
      <c r="F19" s="43">
        <f t="shared" si="0"/>
        <v>2.5794842314367798E-3</v>
      </c>
      <c r="G19" s="12">
        <f>+$D$9*F19</f>
        <v>897.32017539050366</v>
      </c>
      <c r="H19" s="23"/>
      <c r="I19" s="14">
        <v>897.32</v>
      </c>
      <c r="J19" s="29"/>
      <c r="K19" s="12"/>
    </row>
    <row r="20" spans="1:11" x14ac:dyDescent="0.25">
      <c r="A20" s="4">
        <v>6110</v>
      </c>
      <c r="B20" s="6" t="s">
        <v>15</v>
      </c>
      <c r="C20" s="9"/>
      <c r="D20" s="46">
        <v>147003.6</v>
      </c>
      <c r="E20" s="42"/>
      <c r="F20" s="43">
        <f t="shared" si="0"/>
        <v>2.6061460481666961E-2</v>
      </c>
      <c r="G20" s="12">
        <f>+$D$9*F20</f>
        <v>9065.9496985241512</v>
      </c>
      <c r="H20" s="23"/>
      <c r="I20" s="14">
        <v>9065.9500000000007</v>
      </c>
      <c r="J20" s="29"/>
      <c r="K20" s="12"/>
    </row>
    <row r="21" spans="1:11" x14ac:dyDescent="0.25">
      <c r="A21" s="10"/>
      <c r="B21" s="11" t="s">
        <v>33</v>
      </c>
      <c r="C21" s="9"/>
      <c r="D21" s="46"/>
      <c r="E21" s="47"/>
      <c r="F21" s="12"/>
      <c r="G21" s="12"/>
      <c r="H21" s="23">
        <f>SUM(G17:G21)</f>
        <v>103489.90129604944</v>
      </c>
      <c r="I21" s="14"/>
      <c r="J21" s="29">
        <f>SUM(I17:I21)</f>
        <v>103489.90000000001</v>
      </c>
      <c r="K21" s="12"/>
    </row>
    <row r="22" spans="1:11" x14ac:dyDescent="0.25">
      <c r="A22" s="10"/>
      <c r="B22" s="11"/>
      <c r="C22" s="9"/>
      <c r="D22" s="46"/>
      <c r="E22" s="47"/>
      <c r="F22" s="12"/>
      <c r="G22" s="12"/>
      <c r="H22" s="23"/>
      <c r="I22" s="14"/>
      <c r="J22" s="29"/>
      <c r="K22" s="12"/>
    </row>
    <row r="23" spans="1:11" x14ac:dyDescent="0.25">
      <c r="A23" s="10"/>
      <c r="B23" s="11" t="s">
        <v>16</v>
      </c>
      <c r="C23" s="9"/>
      <c r="D23" s="46"/>
      <c r="E23" s="47"/>
      <c r="F23" s="10"/>
      <c r="G23" s="12"/>
      <c r="H23" s="23"/>
      <c r="I23" s="14"/>
      <c r="J23" s="29"/>
      <c r="K23" s="12"/>
    </row>
    <row r="24" spans="1:11" x14ac:dyDescent="0.25">
      <c r="A24" s="4">
        <v>7580</v>
      </c>
      <c r="B24" s="6" t="s">
        <v>17</v>
      </c>
      <c r="C24" s="9"/>
      <c r="D24" s="46">
        <v>55318.58</v>
      </c>
      <c r="E24" s="42"/>
      <c r="F24" s="43">
        <f t="shared" ref="F24:F26" si="1">+D24/$D$44</f>
        <v>9.8071270810506147E-3</v>
      </c>
      <c r="G24" s="12">
        <f>+$D$9*F24</f>
        <v>3411.5862718585399</v>
      </c>
      <c r="H24" s="23"/>
      <c r="I24" s="14">
        <v>3411.59</v>
      </c>
      <c r="J24" s="29"/>
      <c r="K24" s="12"/>
    </row>
    <row r="25" spans="1:11" x14ac:dyDescent="0.25">
      <c r="A25" s="4">
        <v>8604</v>
      </c>
      <c r="B25" s="6" t="s">
        <v>18</v>
      </c>
      <c r="C25" s="9"/>
      <c r="D25" s="46">
        <v>180346</v>
      </c>
      <c r="E25" s="42"/>
      <c r="F25" s="43">
        <f t="shared" si="1"/>
        <v>3.1972551366270682E-2</v>
      </c>
      <c r="G25" s="12">
        <f>+$D$9*F25</f>
        <v>11122.229417034932</v>
      </c>
      <c r="H25" s="23"/>
      <c r="I25" s="14">
        <v>11122.23</v>
      </c>
      <c r="J25" s="29"/>
      <c r="K25" s="12"/>
    </row>
    <row r="26" spans="1:11" x14ac:dyDescent="0.25">
      <c r="A26" s="4">
        <v>8605</v>
      </c>
      <c r="B26" s="6" t="s">
        <v>19</v>
      </c>
      <c r="C26" s="9"/>
      <c r="D26" s="46">
        <v>35992.17</v>
      </c>
      <c r="E26" s="42"/>
      <c r="F26" s="43">
        <f t="shared" si="1"/>
        <v>6.3808540478222237E-3</v>
      </c>
      <c r="G26" s="12">
        <f>+$D$9*F26-0.001</f>
        <v>2219.6943187590641</v>
      </c>
      <c r="H26" s="23"/>
      <c r="I26" s="14">
        <v>2219.69</v>
      </c>
      <c r="J26" s="29"/>
      <c r="K26" s="12"/>
    </row>
    <row r="27" spans="1:11" x14ac:dyDescent="0.25">
      <c r="A27" s="10"/>
      <c r="B27" s="11" t="s">
        <v>34</v>
      </c>
      <c r="C27" s="9"/>
      <c r="D27" s="46"/>
      <c r="E27" s="47"/>
      <c r="F27" s="12"/>
      <c r="G27" s="12"/>
      <c r="H27" s="23">
        <f>SUM(G24:G27)</f>
        <v>16753.510007652534</v>
      </c>
      <c r="I27" s="14"/>
      <c r="J27" s="29">
        <f>SUM(I24:I27)</f>
        <v>16753.509999999998</v>
      </c>
      <c r="K27" s="12"/>
    </row>
    <row r="28" spans="1:11" x14ac:dyDescent="0.25">
      <c r="A28" s="10"/>
      <c r="B28" s="11"/>
      <c r="C28" s="9"/>
      <c r="D28" s="46"/>
      <c r="E28" s="47"/>
      <c r="F28" s="12"/>
      <c r="G28" s="12"/>
      <c r="H28" s="23"/>
      <c r="I28" s="14"/>
      <c r="J28" s="29"/>
      <c r="K28" s="12"/>
    </row>
    <row r="29" spans="1:11" x14ac:dyDescent="0.25">
      <c r="A29" s="10"/>
      <c r="B29" s="11" t="s">
        <v>20</v>
      </c>
      <c r="C29" s="9"/>
      <c r="D29" s="46"/>
      <c r="E29" s="47"/>
      <c r="F29" s="12"/>
      <c r="G29" s="12"/>
      <c r="H29" s="23"/>
      <c r="I29" s="14"/>
      <c r="J29" s="29"/>
      <c r="K29" s="12"/>
    </row>
    <row r="30" spans="1:11" x14ac:dyDescent="0.25">
      <c r="A30" s="1">
        <v>2014</v>
      </c>
      <c r="B30" s="16" t="s">
        <v>21</v>
      </c>
      <c r="C30" s="9"/>
      <c r="D30" s="46">
        <v>1862640.45</v>
      </c>
      <c r="E30" s="42"/>
      <c r="F30" s="43">
        <f>+D30/$D$44</f>
        <v>0.33021729045567155</v>
      </c>
      <c r="G30" s="48">
        <f>+$D$9*F30</f>
        <v>114872.04820927097</v>
      </c>
      <c r="H30" s="23"/>
      <c r="I30" s="14">
        <v>114872.05</v>
      </c>
      <c r="J30" s="29"/>
      <c r="K30" s="12"/>
    </row>
    <row r="31" spans="1:11" x14ac:dyDescent="0.25">
      <c r="A31" s="10"/>
      <c r="B31" s="11" t="s">
        <v>35</v>
      </c>
      <c r="C31" s="9"/>
      <c r="D31" s="46"/>
      <c r="E31" s="47"/>
      <c r="F31" s="12"/>
      <c r="G31" s="48"/>
      <c r="H31" s="23">
        <f>SUM(G30:G31)</f>
        <v>114872.04820927097</v>
      </c>
      <c r="I31" s="14"/>
      <c r="J31" s="29">
        <f>SUM(I30:I31)</f>
        <v>114872.05</v>
      </c>
      <c r="K31" s="12"/>
    </row>
    <row r="32" spans="1:11" x14ac:dyDescent="0.25">
      <c r="A32" s="10"/>
      <c r="B32" s="11"/>
      <c r="C32" s="9"/>
      <c r="D32" s="46"/>
      <c r="E32" s="47"/>
      <c r="F32" s="12"/>
      <c r="G32" s="48"/>
      <c r="H32" s="23"/>
      <c r="I32" s="14"/>
      <c r="J32" s="29"/>
      <c r="K32" s="12"/>
    </row>
    <row r="33" spans="1:11" x14ac:dyDescent="0.25">
      <c r="A33" s="10"/>
      <c r="B33" s="11" t="s">
        <v>22</v>
      </c>
      <c r="C33" s="9"/>
      <c r="D33" s="46"/>
      <c r="E33" s="47"/>
      <c r="G33" s="49"/>
      <c r="H33" s="30"/>
      <c r="I33" s="14"/>
      <c r="J33" s="29"/>
      <c r="K33" s="12"/>
    </row>
    <row r="34" spans="1:11" x14ac:dyDescent="0.25">
      <c r="A34" s="6">
        <v>2015</v>
      </c>
      <c r="B34" s="6" t="s">
        <v>4</v>
      </c>
      <c r="C34" s="9"/>
      <c r="D34" s="46">
        <v>296388.77</v>
      </c>
      <c r="E34" s="42"/>
      <c r="F34" s="43">
        <f t="shared" ref="F34:F35" si="2">+D34/$D$44</f>
        <v>5.2545136422270461E-2</v>
      </c>
      <c r="G34" s="12">
        <f>+$D$9*F34+0.001</f>
        <v>18278.775669650568</v>
      </c>
      <c r="H34" s="23"/>
      <c r="I34" s="14">
        <v>18278.78</v>
      </c>
      <c r="J34" s="29"/>
      <c r="K34" s="12"/>
    </row>
    <row r="35" spans="1:11" x14ac:dyDescent="0.25">
      <c r="A35" s="6">
        <v>2019</v>
      </c>
      <c r="B35" s="6" t="s">
        <v>5</v>
      </c>
      <c r="C35" s="9"/>
      <c r="D35" s="46">
        <v>1530.03</v>
      </c>
      <c r="E35" s="42"/>
      <c r="F35" s="43">
        <f t="shared" si="2"/>
        <v>2.7125061141880128E-4</v>
      </c>
      <c r="G35" s="12">
        <f>+$D$9*F35</f>
        <v>94.35942396807225</v>
      </c>
      <c r="H35" s="23"/>
      <c r="I35" s="14">
        <v>94.36</v>
      </c>
      <c r="J35" s="29"/>
      <c r="K35" s="12"/>
    </row>
    <row r="36" spans="1:11" x14ac:dyDescent="0.25">
      <c r="A36" s="10"/>
      <c r="B36" s="11" t="s">
        <v>36</v>
      </c>
      <c r="C36" s="9"/>
      <c r="D36" s="46"/>
      <c r="E36" s="47"/>
      <c r="F36" s="10"/>
      <c r="G36" s="48"/>
      <c r="H36" s="23">
        <f>SUM(G34:G36)</f>
        <v>18373.135093618639</v>
      </c>
      <c r="I36" s="14"/>
      <c r="J36" s="29">
        <f>SUM(I34:I36)</f>
        <v>18373.14</v>
      </c>
      <c r="K36" s="12"/>
    </row>
    <row r="37" spans="1:11" x14ac:dyDescent="0.25">
      <c r="A37" s="10"/>
      <c r="B37" s="11"/>
      <c r="C37" s="9"/>
      <c r="D37" s="46"/>
      <c r="E37" s="47"/>
      <c r="F37" s="10"/>
      <c r="G37" s="48"/>
      <c r="H37" s="23"/>
      <c r="I37" s="14"/>
      <c r="J37" s="29"/>
      <c r="K37" s="12"/>
    </row>
    <row r="38" spans="1:11" x14ac:dyDescent="0.25">
      <c r="A38" s="1">
        <v>4005</v>
      </c>
      <c r="B38" s="11" t="s">
        <v>6</v>
      </c>
      <c r="C38" s="9"/>
      <c r="D38" s="46">
        <v>74512.78</v>
      </c>
      <c r="E38" s="42"/>
      <c r="F38" s="43">
        <f>+D38/$D$44</f>
        <v>1.3209961329852766E-2</v>
      </c>
      <c r="G38" s="12">
        <f>+$D$9*F38</f>
        <v>4595.3236204909017</v>
      </c>
      <c r="H38" s="23"/>
      <c r="I38" s="14">
        <v>4595.32</v>
      </c>
      <c r="J38" s="29"/>
      <c r="K38" s="12"/>
    </row>
    <row r="39" spans="1:11" x14ac:dyDescent="0.25">
      <c r="A39" s="1"/>
      <c r="B39" s="11"/>
      <c r="C39" s="9"/>
      <c r="D39" s="46"/>
      <c r="E39" s="47"/>
      <c r="F39" s="10"/>
      <c r="G39" s="12"/>
      <c r="H39" s="23">
        <f>SUM(G38:G39)</f>
        <v>4595.3236204909017</v>
      </c>
      <c r="I39" s="14"/>
      <c r="J39" s="29">
        <f>SUM(I38:I39)</f>
        <v>4595.32</v>
      </c>
      <c r="K39" s="12"/>
    </row>
    <row r="40" spans="1:11" x14ac:dyDescent="0.25">
      <c r="A40" s="10"/>
      <c r="B40" s="16" t="s">
        <v>7</v>
      </c>
      <c r="C40" s="9"/>
      <c r="D40" s="46"/>
      <c r="E40" s="47"/>
      <c r="F40" s="10"/>
      <c r="G40" s="12"/>
      <c r="H40" s="23"/>
      <c r="I40" s="14"/>
      <c r="J40" s="29"/>
      <c r="K40" s="12"/>
    </row>
    <row r="41" spans="1:11" x14ac:dyDescent="0.25">
      <c r="A41" s="6">
        <v>4002</v>
      </c>
      <c r="B41" s="6" t="s">
        <v>8</v>
      </c>
      <c r="C41" s="9"/>
      <c r="D41" s="46">
        <v>163687.81</v>
      </c>
      <c r="E41" s="42"/>
      <c r="F41" s="43">
        <f t="shared" ref="F41:F42" si="3">+D41/$D$44</f>
        <v>2.9019312395380858E-2</v>
      </c>
      <c r="G41" s="12">
        <f>+$D$9*F41</f>
        <v>10094.891905515093</v>
      </c>
      <c r="H41" s="23"/>
      <c r="I41" s="14">
        <v>10094.89</v>
      </c>
      <c r="J41" s="29"/>
      <c r="K41" s="12"/>
    </row>
    <row r="42" spans="1:11" ht="16.5" thickBot="1" x14ac:dyDescent="0.3">
      <c r="A42" s="6">
        <v>4004</v>
      </c>
      <c r="B42" s="6" t="s">
        <v>9</v>
      </c>
      <c r="C42" s="9"/>
      <c r="D42" s="50">
        <v>271218.74</v>
      </c>
      <c r="E42" s="42"/>
      <c r="F42" s="43">
        <f t="shared" si="3"/>
        <v>4.8082880109041583E-2</v>
      </c>
      <c r="G42" s="12">
        <f>+$D$9*F42</f>
        <v>16726.498222744885</v>
      </c>
      <c r="H42" s="23"/>
      <c r="I42" s="15">
        <v>16726.5</v>
      </c>
      <c r="J42" s="29"/>
      <c r="K42" s="17"/>
    </row>
    <row r="43" spans="1:11" ht="16.5" thickTop="1" x14ac:dyDescent="0.25">
      <c r="A43" s="6"/>
      <c r="B43" s="6" t="s">
        <v>37</v>
      </c>
      <c r="C43" s="9"/>
      <c r="D43" s="51"/>
      <c r="E43" s="40"/>
      <c r="F43" s="10"/>
      <c r="G43" s="12"/>
      <c r="H43" s="23">
        <f>SUM(G41:G43)</f>
        <v>26821.390128259976</v>
      </c>
      <c r="I43" s="23"/>
      <c r="J43" s="3">
        <f>SUM(I41:I43)</f>
        <v>26821.39</v>
      </c>
      <c r="K43" s="12"/>
    </row>
    <row r="44" spans="1:11" x14ac:dyDescent="0.25">
      <c r="A44" s="10"/>
      <c r="B44" s="18"/>
      <c r="C44" s="9"/>
      <c r="D44" s="52">
        <f>SUM(D13:D42)</f>
        <v>5640650.8800000018</v>
      </c>
      <c r="E44" s="53"/>
      <c r="F44" s="54">
        <f>SUM(F13:F42)</f>
        <v>0.99999999999999956</v>
      </c>
      <c r="G44" s="55">
        <f>SUM(G13:G42)</f>
        <v>347868.05999999988</v>
      </c>
      <c r="H44" s="56">
        <f>SUM(H13:H43)</f>
        <v>347868.05999999988</v>
      </c>
      <c r="I44" s="56">
        <f>SUM(I13:I42)</f>
        <v>347868.06</v>
      </c>
      <c r="J44" s="57">
        <f>SUM(J14:J43)</f>
        <v>347868.06000000006</v>
      </c>
      <c r="K44" s="32"/>
    </row>
    <row r="45" spans="1:11" x14ac:dyDescent="0.25">
      <c r="A45" s="10"/>
      <c r="B45" s="10"/>
      <c r="C45" s="9"/>
      <c r="D45" s="58"/>
      <c r="E45" s="58"/>
      <c r="F45" s="59"/>
      <c r="G45" s="32">
        <f>+D9-G44</f>
        <v>0</v>
      </c>
      <c r="I45" s="31"/>
      <c r="J45" s="19">
        <f>+J44-H44</f>
        <v>0</v>
      </c>
      <c r="K45" s="12"/>
    </row>
    <row r="46" spans="1:11" x14ac:dyDescent="0.25">
      <c r="B46" s="20"/>
      <c r="D46" s="60"/>
      <c r="G46" s="33" t="s">
        <v>38</v>
      </c>
      <c r="I46" s="33"/>
    </row>
    <row r="47" spans="1:11" x14ac:dyDescent="0.25">
      <c r="A47" s="10"/>
      <c r="B47" s="10"/>
      <c r="G47" s="30"/>
      <c r="H47" s="30"/>
      <c r="I47" s="30"/>
    </row>
    <row r="48" spans="1:11" x14ac:dyDescent="0.25">
      <c r="A48" s="10"/>
      <c r="B48" s="11"/>
      <c r="G48" s="30"/>
      <c r="H48" s="30"/>
      <c r="I48" s="30"/>
    </row>
    <row r="49" spans="1:9" x14ac:dyDescent="0.25">
      <c r="A49" s="10"/>
      <c r="B49" s="11"/>
      <c r="G49" s="30"/>
      <c r="H49" s="30"/>
      <c r="I49" s="30"/>
    </row>
    <row r="50" spans="1:9" x14ac:dyDescent="0.25">
      <c r="A50" s="10"/>
      <c r="B50" s="11"/>
      <c r="G50" s="30"/>
      <c r="H50" s="30"/>
      <c r="I50" s="30"/>
    </row>
    <row r="51" spans="1:9" x14ac:dyDescent="0.25">
      <c r="A51" s="10"/>
      <c r="B51" s="11"/>
      <c r="G51" s="30"/>
      <c r="H51" s="30"/>
      <c r="I51" s="30"/>
    </row>
    <row r="52" spans="1:9" x14ac:dyDescent="0.25">
      <c r="A52" s="10"/>
      <c r="B52" s="11"/>
      <c r="G52" s="30"/>
      <c r="H52" s="30"/>
      <c r="I52" s="30"/>
    </row>
    <row r="53" spans="1:9" x14ac:dyDescent="0.25">
      <c r="A53" s="10"/>
      <c r="B53" s="11"/>
      <c r="H53" s="30"/>
      <c r="I53" s="30"/>
    </row>
    <row r="54" spans="1:9" x14ac:dyDescent="0.25">
      <c r="A54" s="10"/>
      <c r="B54" s="11"/>
      <c r="H54" s="30"/>
      <c r="I54" s="30"/>
    </row>
    <row r="55" spans="1:9" x14ac:dyDescent="0.25">
      <c r="A55" s="10"/>
      <c r="B55" s="11"/>
      <c r="H55" s="30"/>
      <c r="I55" s="30"/>
    </row>
    <row r="56" spans="1:9" x14ac:dyDescent="0.25">
      <c r="A56" s="10"/>
      <c r="B56" s="11"/>
      <c r="H56" s="30"/>
      <c r="I56" s="30"/>
    </row>
    <row r="57" spans="1:9" x14ac:dyDescent="0.25">
      <c r="A57" s="10"/>
      <c r="B57" s="11"/>
      <c r="H57" s="30"/>
      <c r="I57" s="30"/>
    </row>
    <row r="58" spans="1:9" x14ac:dyDescent="0.25">
      <c r="A58" s="10"/>
      <c r="B58" s="21"/>
    </row>
    <row r="59" spans="1:9" x14ac:dyDescent="0.25">
      <c r="A59" s="22"/>
      <c r="B59" s="6"/>
    </row>
    <row r="60" spans="1:9" x14ac:dyDescent="0.25">
      <c r="A60" s="10"/>
      <c r="B60" s="18"/>
    </row>
    <row r="63" spans="1:9" x14ac:dyDescent="0.25">
      <c r="A63" s="10"/>
      <c r="B63" s="10"/>
    </row>
  </sheetData>
  <sheetProtection selectLockedCells="1"/>
  <pageMargins left="0.18" right="0.17" top="0.71" bottom="0.22" header="0.17" footer="0.16"/>
  <pageSetup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LRPMP Distribution</vt:lpstr>
      <vt:lpstr>'LRPMP Distribution'!Print_Titles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GreenLaw, Zara</dc:creator>
  <cp:lastModifiedBy>Allen, Gia</cp:lastModifiedBy>
  <cp:lastPrinted>2021-09-16T14:25:16Z</cp:lastPrinted>
  <dcterms:created xsi:type="dcterms:W3CDTF">2016-07-20T16:27:55Z</dcterms:created>
  <dcterms:modified xsi:type="dcterms:W3CDTF">2021-09-16T18:19:37Z</dcterms:modified>
</cp:coreProperties>
</file>